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247" documentId="8_{F37077A0-FD79-4AEF-8DAF-16AE96EA4A90}" xr6:coauthVersionLast="47" xr6:coauthVersionMax="47" xr10:uidLastSave="{68720BC4-7A73-435F-ABF4-3354B5DD093A}"/>
  <bookViews>
    <workbookView xWindow="-28920" yWindow="-120" windowWidth="29040" windowHeight="15720" tabRatio="872" activeTab="2" xr2:uid="{00000000-000D-0000-FFFF-FFFF00000000}"/>
  </bookViews>
  <sheets>
    <sheet name="Index" sheetId="7" r:id="rId1"/>
    <sheet name="Other - Rolling 3mth, 2006 on" sheetId="3" r:id="rId2"/>
    <sheet name="Edi - Rolling 3mth, 2006 on" sheetId="1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2">'Edi - Rolling 3mth, 2006 on'!$9:$11</definedName>
    <definedName name="_xlnm.Print_Titles" localSheetId="7">'Edinburgh - Monthly'!$8:$8</definedName>
    <definedName name="_xlnm.Print_Titles" localSheetId="1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4" i="1" l="1"/>
  <c r="E244" i="1"/>
  <c r="G244" i="1"/>
  <c r="H244" i="1"/>
  <c r="D244" i="3"/>
  <c r="E244" i="3"/>
  <c r="G244" i="3"/>
  <c r="H244" i="3"/>
  <c r="J244" i="3"/>
  <c r="K244" i="3"/>
  <c r="M244" i="3"/>
  <c r="N244" i="3"/>
  <c r="C242" i="4"/>
  <c r="D242" i="4"/>
  <c r="D243" i="1"/>
  <c r="E243" i="1"/>
  <c r="G243" i="1"/>
  <c r="H243" i="1"/>
  <c r="D243" i="3"/>
  <c r="E243" i="3"/>
  <c r="G243" i="3"/>
  <c r="H243" i="3"/>
  <c r="J243" i="3"/>
  <c r="K243" i="3"/>
  <c r="M243" i="3"/>
  <c r="N243" i="3"/>
  <c r="C241" i="4"/>
  <c r="D241" i="4"/>
  <c r="C125" i="6"/>
  <c r="D125" i="6"/>
  <c r="F125" i="6"/>
  <c r="G125" i="6"/>
  <c r="I125" i="6"/>
  <c r="J125" i="6"/>
  <c r="L125" i="6"/>
  <c r="M125" i="6"/>
  <c r="C126" i="5"/>
  <c r="D126" i="5"/>
  <c r="F126" i="5"/>
  <c r="G126" i="5"/>
  <c r="D242" i="3"/>
  <c r="E242" i="3"/>
  <c r="G242" i="3"/>
  <c r="H242" i="3"/>
  <c r="J242" i="3"/>
  <c r="K242" i="3"/>
  <c r="M242" i="3"/>
  <c r="N242" i="3"/>
  <c r="D242" i="1"/>
  <c r="E242" i="1"/>
  <c r="G242" i="1"/>
  <c r="H242" i="1"/>
  <c r="C240" i="4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<sst xmlns="http://schemas.openxmlformats.org/spreadsheetml/2006/main" count="542" uniqueCount="164">
  <si>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</si>
  <si>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</si>
  <si>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</si>
  <si>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</si>
  <si>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</si>
  <si>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</si>
  <si>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</si>
  <si>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</si>
  <si>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</si>
  <si>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</si>
  <si>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</si>
  <si>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</si>
  <si>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</si>
  <si>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</si>
  <si>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</si>
  <si>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</si>
  <si>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</si>
  <si>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</si>
  <si>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</si>
  <si>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</si>
  <si>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</si>
  <si>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</si>
  <si>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</si>
  <si>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</si>
  <si>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</si>
  <si>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</si>
  <si>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</si>
  <si>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</si>
  <si>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</si>
  <si>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</si>
  <si>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</si>
  <si>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</si>
  <si>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</si>
  <si>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</si>
  <si>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</si>
  <si>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</si>
  <si>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</si>
  <si>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</si>
  <si>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</si>
  <si>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</si>
  <si>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</si>
  <si>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</si>
  <si>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</si>
  <si>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</si>
  <si>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</si>
  <si>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</si>
  <si>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</si>
  <si>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</si>
  <si>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</si>
  <si>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</si>
  <si>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</si>
  <si>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</si>
  <si>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</si>
  <si>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</si>
  <si>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</si>
  <si>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</si>
  <si>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</si>
  <si>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</si>
  <si>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</si>
  <si>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</si>
  <si>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</si>
  <si>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</si>
  <si>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</si>
  <si>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</si>
  <si>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</si>
  <si>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</si>
  <si>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</si>
  <si>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</si>
  <si>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</si>
  <si>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</si>
  <si>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</si>
  <si>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</si>
  <si>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</si>
  <si>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</si>
  <si>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</si>
  <si>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</si>
  <si>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</si>
  <si>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</si>
  <si>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</si>
  <si>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</si>
  <si>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</si>
  <si>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</si>
  <si>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</si>
  <si>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</si>
  <si>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</si>
  <si>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</si>
  <si>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</si>
  <si>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</si>
  <si>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</si>
  <si>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</si>
  <si>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</si>
  <si>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</si>
  <si>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</si>
  <si>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</si>
  <si>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</si>
  <si>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</si>
  <si>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</si>
  <si>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</si>
  <si>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</si>
  <si>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</si>
  <si>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</si>
  <si>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</si>
  <si>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</si>
  <si>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</si>
  <si>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</si>
  <si>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</si>
  <si>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</si>
  <si>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</si>
  <si>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</si>
  <si>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</si>
  <si>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</si>
  <si>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</si>
  <si>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</si>
  <si>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</si>
  <si>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</si>
  <si>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</si>
  <si>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</si>
  <si>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</si>
  <si>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</si>
  <si>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</si>
  <si>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</si>
  <si>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</si>
  <si>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</si>
  <si>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</si>
  <si>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</si>
  <si>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</si>
  <si>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</si>
  <si>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</si>
  <si>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</si>
  <si>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</si>
  <si>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</si>
  <si>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</si>
  <si>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</si>
  <si>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</si>
  <si>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</si>
  <si>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</si>
  <si>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</si>
  <si>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</si>
  <si>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</si>
  <si>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</si>
  <si>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</si>
  <si>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</si>
  <si>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</si>
  <si>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</si>
  <si>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</si>
  <si>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</si>
  <si>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</si>
  <si>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</si>
  <si>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</si>
  <si>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</si>
  <si>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</si>
  <si>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</si>
  <si>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</si>
  <si>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</si>
  <si>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</si>
  <si>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</si>
  <si>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</si>
  <si>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</si>
  <si>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</si>
  <si>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</si>
  <si>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</si>
  <si>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</si>
  <si>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</si>
  <si>
    <t>2025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</si>
</sst>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"/>
          <a:ext cx="92011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131445</xdr:colOff>
      <xdr:row>0</xdr:row>
      <xdr:rowOff>668655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668655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4"/>
  <sheetViews>
    <sheetView workbookViewId="0">
      <pane ySplit="11" topLeftCell="A237" activePane="bottomLeft" state="frozen"/>
      <selection pane="bottomLeft" activeCell="M244" sqref="M244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106" t="s">
        <v>35</v>
      </c>
      <c r="D10" s="107"/>
      <c r="E10" s="108"/>
      <c r="F10" s="109" t="s">
        <v>36</v>
      </c>
      <c r="G10" s="110"/>
      <c r="H10" s="111"/>
      <c r="I10" s="106" t="s">
        <v>37</v>
      </c>
      <c r="J10" s="107"/>
      <c r="K10" s="108"/>
      <c r="L10" s="109" t="s">
        <v>38</v>
      </c>
      <c r="M10" s="110"/>
      <c r="N10" s="111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5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5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5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5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5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5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5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  <row r="242" spans="1:14" x14ac:dyDescent="0.2">
      <c r="A242" s="89">
        <v>45717</v>
      </c>
      <c r="B242" s="89">
        <v>45778</v>
      </c>
      <c r="C242" s="52">
        <v>280082</v>
      </c>
      <c r="D242" s="97">
        <f t="shared" ref="D242" si="376">IFERROR(C242/C241-1,".")</f>
        <v>1.7469929851456456E-2</v>
      </c>
      <c r="E242" s="98">
        <f t="shared" ref="E242" si="377">IFERROR(C242/C230-1,".")</f>
        <v>-3.0254137525102087E-2</v>
      </c>
      <c r="F242" s="96">
        <v>269943</v>
      </c>
      <c r="G242" s="99">
        <f t="shared" ref="G242" si="378">IFERROR(F242/F241-1,".")</f>
        <v>-7.4457289092834111E-3</v>
      </c>
      <c r="H242" s="100">
        <f t="shared" ref="H242" si="379">IFERROR(F242/F230-1,".")</f>
        <v>5.5215035689435421E-2</v>
      </c>
      <c r="I242" s="73">
        <v>278728</v>
      </c>
      <c r="J242" s="97">
        <f t="shared" ref="J242" si="380">IFERROR(I242/I241-1,".")</f>
        <v>-5.3101824642698192E-2</v>
      </c>
      <c r="K242" s="98">
        <f t="shared" ref="K242" si="381">IFERROR(I242/I230-1,".")</f>
        <v>5.3867763657880818E-2</v>
      </c>
      <c r="L242" s="73">
        <v>214782</v>
      </c>
      <c r="M242" s="99">
        <f t="shared" ref="M242" si="382">IFERROR(L242/L241-1,".")</f>
        <v>2.2158133691213777E-2</v>
      </c>
      <c r="N242" s="100">
        <f t="shared" ref="N242" si="383">IFERROR(L242/L230-1,".")</f>
        <v>7.3480607756897243E-2</v>
      </c>
    </row>
    <row r="243" spans="1:14" x14ac:dyDescent="0.2">
      <c r="A243" s="89">
        <v>45748</v>
      </c>
      <c r="B243" s="89">
        <v>45809</v>
      </c>
      <c r="C243" s="52">
        <v>281992</v>
      </c>
      <c r="D243" s="97">
        <f t="shared" ref="D243" si="384">IFERROR(C243/C242-1,".")</f>
        <v>6.8194314522176391E-3</v>
      </c>
      <c r="E243" s="98">
        <f t="shared" ref="E243" si="385">IFERROR(C243/C231-1,".")</f>
        <v>-3.7941681445317066E-3</v>
      </c>
      <c r="F243" s="96">
        <v>261989</v>
      </c>
      <c r="G243" s="99">
        <f t="shared" ref="G243" si="386">IFERROR(F243/F242-1,".")</f>
        <v>-2.9465479749428591E-2</v>
      </c>
      <c r="H243" s="100">
        <f t="shared" ref="H243" si="387">IFERROR(F243/F231-1,".")</f>
        <v>4.4259322000119505E-2</v>
      </c>
      <c r="I243" s="73">
        <v>272406</v>
      </c>
      <c r="J243" s="97">
        <f t="shared" ref="J243" si="388">IFERROR(I243/I242-1,".")</f>
        <v>-2.2681610745960201E-2</v>
      </c>
      <c r="K243" s="98">
        <f t="shared" ref="K243" si="389">IFERROR(I243/I231-1,".")</f>
        <v>3.940811514129372E-2</v>
      </c>
      <c r="L243" s="73">
        <v>241710</v>
      </c>
      <c r="M243" s="99">
        <f t="shared" ref="M243" si="390">IFERROR(L243/L242-1,".")</f>
        <v>0.12537363466212259</v>
      </c>
      <c r="N243" s="100">
        <f t="shared" ref="N243" si="391">IFERROR(L243/L231-1,".")</f>
        <v>0.16224611478689033</v>
      </c>
    </row>
    <row r="244" spans="1:14" x14ac:dyDescent="0.2">
      <c r="A244" s="89">
        <v>45778</v>
      </c>
      <c r="B244" s="89">
        <v>45839</v>
      </c>
      <c r="C244" s="52">
        <v>293945</v>
      </c>
      <c r="D244" s="97">
        <f t="shared" ref="D244" si="392">IFERROR(C244/C243-1,".")</f>
        <v>4.2387727311413048E-2</v>
      </c>
      <c r="E244" s="98">
        <f t="shared" ref="E244" si="393">IFERROR(C244/C232-1,".")</f>
        <v>7.9917852104396836E-2</v>
      </c>
      <c r="F244" s="96">
        <v>271879</v>
      </c>
      <c r="G244" s="99">
        <f t="shared" ref="G244" si="394">IFERROR(F244/F243-1,".")</f>
        <v>3.7749676513135988E-2</v>
      </c>
      <c r="H244" s="100">
        <f t="shared" ref="H244" si="395">IFERROR(F244/F232-1,".")</f>
        <v>4.2648739444235639E-2</v>
      </c>
      <c r="I244" s="73">
        <v>283393</v>
      </c>
      <c r="J244" s="97">
        <f t="shared" ref="J244" si="396">IFERROR(I244/I243-1,".")</f>
        <v>4.0333179151707421E-2</v>
      </c>
      <c r="K244" s="98">
        <f t="shared" ref="K244" si="397">IFERROR(I244/I232-1,".")</f>
        <v>6.181059289011448E-2</v>
      </c>
      <c r="L244" s="73">
        <v>240437</v>
      </c>
      <c r="M244" s="99">
        <f t="shared" ref="M244" si="398">IFERROR(L244/L243-1,".")</f>
        <v>-5.2666418435315387E-3</v>
      </c>
      <c r="N244" s="100">
        <f t="shared" ref="N244" si="399">IFERROR(L244/L232-1,".")</f>
        <v>0.14942083650044702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34" activePane="bottomLeft" state="frozen"/>
      <selection pane="bottomLeft" activeCell="AI241" sqref="AI241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112" t="s">
        <v>13</v>
      </c>
      <c r="D9" s="112"/>
      <c r="E9" s="112"/>
      <c r="F9" s="114" t="s">
        <v>14</v>
      </c>
      <c r="G9" s="115"/>
      <c r="H9" s="116"/>
      <c r="I9" s="112" t="s">
        <v>15</v>
      </c>
      <c r="J9" s="112"/>
      <c r="K9" s="112"/>
      <c r="L9" s="114" t="s">
        <v>15</v>
      </c>
      <c r="M9" s="115"/>
      <c r="N9" s="116"/>
      <c r="O9" s="112" t="s">
        <v>16</v>
      </c>
      <c r="P9" s="112"/>
      <c r="Q9" s="112"/>
      <c r="R9" s="114" t="s">
        <v>17</v>
      </c>
      <c r="S9" s="115"/>
      <c r="T9" s="116"/>
      <c r="U9" s="112" t="s">
        <v>18</v>
      </c>
      <c r="V9" s="112"/>
      <c r="W9" s="112"/>
      <c r="X9" s="114" t="s">
        <v>19</v>
      </c>
      <c r="Y9" s="115"/>
      <c r="Z9" s="116"/>
      <c r="AA9" s="112" t="s">
        <v>20</v>
      </c>
      <c r="AB9" s="112"/>
      <c r="AC9" s="112"/>
    </row>
    <row r="10" spans="1:29" ht="12" customHeight="1" x14ac:dyDescent="0.25">
      <c r="A10" s="61" t="s">
        <v>21</v>
      </c>
      <c r="B10" s="60"/>
      <c r="C10" s="113" t="s">
        <v>22</v>
      </c>
      <c r="D10" s="113"/>
      <c r="E10" s="113"/>
      <c r="F10" s="117" t="s">
        <v>22</v>
      </c>
      <c r="G10" s="118"/>
      <c r="H10" s="119"/>
      <c r="I10" s="113" t="s">
        <v>23</v>
      </c>
      <c r="J10" s="113"/>
      <c r="K10" s="113"/>
      <c r="L10" s="117" t="s">
        <v>24</v>
      </c>
      <c r="M10" s="118"/>
      <c r="N10" s="119"/>
      <c r="O10" s="113" t="s">
        <v>25</v>
      </c>
      <c r="P10" s="113"/>
      <c r="Q10" s="113"/>
      <c r="R10" s="117" t="s">
        <v>26</v>
      </c>
      <c r="S10" s="118"/>
      <c r="T10" s="119"/>
      <c r="U10" s="113" t="s">
        <v>26</v>
      </c>
      <c r="V10" s="113"/>
      <c r="W10" s="113"/>
      <c r="X10" s="117" t="s">
        <v>25</v>
      </c>
      <c r="Y10" s="118"/>
      <c r="Z10" s="119"/>
      <c r="AA10" s="113" t="s">
        <v>27</v>
      </c>
      <c r="AB10" s="113"/>
      <c r="AC10" s="113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5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5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5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5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5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5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5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5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5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5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5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5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5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5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5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5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5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5">
      <c r="A240" s="89">
        <v>45658</v>
      </c>
      <c r="B240" s="89">
        <v>45717</v>
      </c>
      <c r="C240" s="95">
        <v>304064</v>
      </c>
      <c r="D240" s="90">
        <f>IFERROR(C240/C239-1,".")</f>
        <v>-5.7581950461865761E-3</v>
      </c>
      <c r="E240" s="91">
        <f t="shared" ref="E240" si="262">IFERROR(C240/C228-1,".")</f>
        <v>6.718704482997051E-2</v>
      </c>
      <c r="F240" s="92">
        <v>352568</v>
      </c>
      <c r="G240" s="93">
        <f t="shared" ref="G240" si="263">IFERROR(F240/F239-1,".")</f>
        <v>0.38543394031797917</v>
      </c>
      <c r="H240" s="94">
        <f t="shared" ref="H240" si="264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5">
      <c r="A241" s="89">
        <v>45689</v>
      </c>
      <c r="B241" s="89">
        <v>45748</v>
      </c>
      <c r="C241" s="95">
        <v>304294</v>
      </c>
      <c r="D241" s="90">
        <f>IFERROR(C241/C240-1,".")</f>
        <v>7.5641970111561818E-4</v>
      </c>
      <c r="E241" s="91">
        <f t="shared" ref="E241" si="265">IFERROR(C241/C229-1,".")</f>
        <v>6.5757445213803667E-2</v>
      </c>
      <c r="F241" s="92">
        <v>353811</v>
      </c>
      <c r="G241" s="93">
        <f t="shared" ref="G241" si="266">IFERROR(F241/F240-1,".")</f>
        <v>3.5255610265254589E-3</v>
      </c>
      <c r="H241" s="94">
        <f t="shared" ref="H241" si="267">IFERROR(F241/F229-1,".")</f>
        <v>0.10405159985770718</v>
      </c>
    </row>
    <row r="242" spans="1:8" ht="12" customHeight="1" x14ac:dyDescent="0.25">
      <c r="A242" s="89">
        <v>45717</v>
      </c>
      <c r="B242" s="89">
        <v>45778</v>
      </c>
      <c r="C242" s="95">
        <v>301077</v>
      </c>
      <c r="D242" s="90">
        <f>IFERROR(C242/C241-1,".")</f>
        <v>-1.0572012593084268E-2</v>
      </c>
      <c r="E242" s="91">
        <f t="shared" ref="E242" si="268">IFERROR(C242/C230-1,".")</f>
        <v>3.336468100880019E-2</v>
      </c>
      <c r="F242" s="92">
        <v>341289</v>
      </c>
      <c r="G242" s="93">
        <f t="shared" ref="G242" si="269">IFERROR(F242/F241-1,".")</f>
        <v>-3.5391776965668087E-2</v>
      </c>
      <c r="H242" s="94">
        <f t="shared" ref="H242" si="270">IFERROR(F242/F230-1,".")</f>
        <v>8.9663033275224624E-2</v>
      </c>
    </row>
    <row r="243" spans="1:8" ht="12" customHeight="1" x14ac:dyDescent="0.25">
      <c r="A243" s="89">
        <v>45748</v>
      </c>
      <c r="B243" s="89">
        <v>45809</v>
      </c>
      <c r="C243" s="95">
        <v>307412</v>
      </c>
      <c r="D243" s="90">
        <f>IFERROR(C243/C242-1,".")</f>
        <v>2.1041129013508186E-2</v>
      </c>
      <c r="E243" s="91">
        <f t="shared" ref="E243" si="271">IFERROR(C243/C231-1,".")</f>
        <v>2.9542082648170931E-2</v>
      </c>
      <c r="F243" s="92">
        <v>336840</v>
      </c>
      <c r="G243" s="93">
        <f t="shared" ref="G243" si="272">IFERROR(F243/F242-1,".")</f>
        <v>-1.3035872823325634E-2</v>
      </c>
      <c r="H243" s="94">
        <f t="shared" ref="H243" si="273">IFERROR(F243/F231-1,".")</f>
        <v>9.9788753318074797E-2</v>
      </c>
    </row>
    <row r="244" spans="1:8" ht="12" customHeight="1" x14ac:dyDescent="0.25">
      <c r="A244" s="89">
        <v>45778</v>
      </c>
      <c r="B244" s="89">
        <v>45839</v>
      </c>
      <c r="C244" s="95">
        <v>310758</v>
      </c>
      <c r="D244" s="90">
        <f>IFERROR(C244/C243-1,".")</f>
        <v>1.0884415702705263E-2</v>
      </c>
      <c r="E244" s="91">
        <f t="shared" ref="E244" si="274">IFERROR(C244/C232-1,".")</f>
        <v>2.2169739949608136E-2</v>
      </c>
      <c r="F244" s="92">
        <v>315111</v>
      </c>
      <c r="G244" s="93">
        <f t="shared" ref="G244" si="275">IFERROR(F244/F243-1,".")</f>
        <v>-6.4508371927324504E-2</v>
      </c>
      <c r="H244" s="94">
        <f t="shared" ref="H244" si="276">IFERROR(F244/F232-1,".")</f>
        <v>1.0139510431225629E-2</v>
      </c>
    </row>
    <row r="245" spans="1:8" ht="12" customHeight="1" x14ac:dyDescent="0.25">
      <c r="C245" s="72"/>
    </row>
    <row r="246" spans="1:8" ht="12" customHeight="1" x14ac:dyDescent="0.25">
      <c r="C246" s="72"/>
    </row>
    <row r="247" spans="1:8" ht="12" customHeight="1" x14ac:dyDescent="0.25">
      <c r="C247" s="72"/>
    </row>
    <row r="248" spans="1:8" ht="12" customHeight="1" x14ac:dyDescent="0.25">
      <c r="C248" s="72"/>
    </row>
    <row r="249" spans="1:8" ht="12" customHeight="1" x14ac:dyDescent="0.25">
      <c r="C249" s="72"/>
    </row>
    <row r="250" spans="1:8" ht="12" customHeight="1" x14ac:dyDescent="0.25">
      <c r="C250" s="72"/>
    </row>
    <row r="251" spans="1:8" ht="12" customHeight="1" x14ac:dyDescent="0.25">
      <c r="C251" s="72"/>
    </row>
    <row r="252" spans="1:8" ht="12" customHeight="1" x14ac:dyDescent="0.25">
      <c r="C252" s="72"/>
    </row>
    <row r="253" spans="1:8" ht="12" customHeight="1" x14ac:dyDescent="0.25">
      <c r="C253" s="72"/>
    </row>
    <row r="254" spans="1:8" ht="12" customHeight="1" x14ac:dyDescent="0.25">
      <c r="C254" s="72"/>
    </row>
    <row r="255" spans="1:8" ht="12" customHeight="1" x14ac:dyDescent="0.25">
      <c r="C255" s="72"/>
    </row>
    <row r="256" spans="1:8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120" t="s">
        <v>13</v>
      </c>
      <c r="D7" s="112"/>
      <c r="E7" s="121"/>
      <c r="F7" s="114" t="s">
        <v>14</v>
      </c>
      <c r="G7" s="115"/>
      <c r="H7" s="116"/>
      <c r="I7" s="112" t="s">
        <v>15</v>
      </c>
      <c r="J7" s="112"/>
      <c r="K7" s="121"/>
      <c r="L7" s="114" t="s">
        <v>15</v>
      </c>
      <c r="M7" s="115"/>
      <c r="N7" s="116"/>
      <c r="O7" s="112" t="s">
        <v>16</v>
      </c>
      <c r="P7" s="112"/>
      <c r="Q7" s="121"/>
      <c r="R7" s="115" t="s">
        <v>17</v>
      </c>
      <c r="S7" s="115"/>
      <c r="T7" s="115"/>
      <c r="U7" s="120" t="s">
        <v>18</v>
      </c>
      <c r="V7" s="112"/>
      <c r="W7" s="121"/>
      <c r="X7" s="114" t="s">
        <v>19</v>
      </c>
      <c r="Y7" s="115"/>
      <c r="Z7" s="116"/>
    </row>
    <row r="8" spans="1:26" ht="12" x14ac:dyDescent="0.25">
      <c r="A8" s="60"/>
      <c r="B8" s="60"/>
      <c r="C8" s="122" t="s">
        <v>22</v>
      </c>
      <c r="D8" s="113"/>
      <c r="E8" s="123"/>
      <c r="F8" s="117" t="s">
        <v>22</v>
      </c>
      <c r="G8" s="118"/>
      <c r="H8" s="119"/>
      <c r="I8" s="113" t="s">
        <v>23</v>
      </c>
      <c r="J8" s="113"/>
      <c r="K8" s="123"/>
      <c r="L8" s="117" t="s">
        <v>24</v>
      </c>
      <c r="M8" s="118"/>
      <c r="N8" s="119"/>
      <c r="O8" s="113" t="s">
        <v>25</v>
      </c>
      <c r="P8" s="113"/>
      <c r="Q8" s="123"/>
      <c r="R8" s="118" t="s">
        <v>26</v>
      </c>
      <c r="S8" s="118"/>
      <c r="T8" s="118"/>
      <c r="U8" s="122" t="s">
        <v>26</v>
      </c>
      <c r="V8" s="113"/>
      <c r="W8" s="123"/>
      <c r="X8" s="117" t="s">
        <v>25</v>
      </c>
      <c r="Y8" s="118"/>
      <c r="Z8" s="119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4" t="s">
        <v>35</v>
      </c>
      <c r="D8" s="125"/>
      <c r="E8" s="126"/>
      <c r="F8" s="127" t="s">
        <v>36</v>
      </c>
      <c r="G8" s="128"/>
      <c r="H8" s="129"/>
      <c r="I8" s="124" t="s">
        <v>37</v>
      </c>
      <c r="J8" s="125"/>
      <c r="K8" s="126"/>
      <c r="L8" s="127" t="s">
        <v>38</v>
      </c>
      <c r="M8" s="128"/>
      <c r="N8" s="129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6"/>
  <sheetViews>
    <sheetView workbookViewId="0">
      <pane ySplit="12" topLeftCell="A117" activePane="bottomLeft" state="frozen"/>
      <selection pane="bottomLeft" activeCell="A126" sqref="A126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112" t="s">
        <v>13</v>
      </c>
      <c r="C10" s="112"/>
      <c r="D10" s="112"/>
      <c r="E10" s="114" t="s">
        <v>14</v>
      </c>
      <c r="F10" s="115"/>
      <c r="G10" s="116"/>
      <c r="H10" s="112" t="s">
        <v>15</v>
      </c>
      <c r="I10" s="112"/>
      <c r="J10" s="112"/>
      <c r="K10" s="114" t="s">
        <v>15</v>
      </c>
      <c r="L10" s="115"/>
      <c r="M10" s="116"/>
      <c r="N10" s="112" t="s">
        <v>16</v>
      </c>
      <c r="O10" s="112"/>
      <c r="P10" s="112"/>
      <c r="Q10" s="114" t="s">
        <v>17</v>
      </c>
      <c r="R10" s="115"/>
      <c r="S10" s="116"/>
      <c r="T10" s="112" t="s">
        <v>18</v>
      </c>
      <c r="U10" s="112"/>
      <c r="V10" s="112"/>
      <c r="W10" s="114" t="s">
        <v>19</v>
      </c>
      <c r="X10" s="115"/>
      <c r="Y10" s="116"/>
    </row>
    <row r="11" spans="1:25" x14ac:dyDescent="0.25">
      <c r="A11" s="14"/>
      <c r="B11" s="130" t="s">
        <v>22</v>
      </c>
      <c r="C11" s="130"/>
      <c r="D11" s="130"/>
      <c r="E11" s="131" t="s">
        <v>22</v>
      </c>
      <c r="F11" s="132"/>
      <c r="G11" s="133"/>
      <c r="H11" s="130" t="s">
        <v>23</v>
      </c>
      <c r="I11" s="130"/>
      <c r="J11" s="130"/>
      <c r="K11" s="131" t="s">
        <v>24</v>
      </c>
      <c r="L11" s="132"/>
      <c r="M11" s="133"/>
      <c r="N11" s="130" t="s">
        <v>25</v>
      </c>
      <c r="O11" s="130"/>
      <c r="P11" s="130"/>
      <c r="Q11" s="131" t="s">
        <v>26</v>
      </c>
      <c r="R11" s="132"/>
      <c r="S11" s="133"/>
      <c r="T11" s="130" t="s">
        <v>26</v>
      </c>
      <c r="U11" s="130"/>
      <c r="V11" s="130"/>
      <c r="W11" s="131" t="s">
        <v>25</v>
      </c>
      <c r="X11" s="132"/>
      <c r="Y11" s="133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5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5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5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5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5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5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  <row r="126" spans="1:7" ht="12" customHeight="1" x14ac:dyDescent="0.25">
      <c r="A126" s="101" t="s">
        <v>163</v>
      </c>
      <c r="B126" s="72">
        <v>307412</v>
      </c>
      <c r="C126" s="90">
        <f t="shared" ref="C126" si="153">IFERROR(B126/B125-1,".")</f>
        <v>1.1010839823195173E-2</v>
      </c>
      <c r="D126" s="91">
        <f t="shared" ref="D126" si="154">IFERROR(B126/B114-1,".")</f>
        <v>1.5569922596374575E-2</v>
      </c>
      <c r="E126" s="77">
        <v>336840</v>
      </c>
      <c r="F126" s="93">
        <f t="shared" ref="F126" si="155">IFERROR(E126/E125-1,".")</f>
        <v>-4.4609834131288162E-2</v>
      </c>
      <c r="G126" s="94">
        <f t="shared" ref="G126" si="156">IFERROR(E126/E114-1,".")</f>
        <v>-6.6532168669356628E-2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31"/>
  <sheetViews>
    <sheetView workbookViewId="0">
      <pane ySplit="11" topLeftCell="A117" activePane="bottomLeft" state="frozen"/>
      <selection pane="bottomLeft" activeCell="I132" sqref="I132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25" t="s">
        <v>35</v>
      </c>
      <c r="C10" s="125"/>
      <c r="D10" s="125"/>
      <c r="E10" s="127" t="s">
        <v>36</v>
      </c>
      <c r="F10" s="128"/>
      <c r="G10" s="129"/>
      <c r="H10" s="125" t="s">
        <v>37</v>
      </c>
      <c r="I10" s="125"/>
      <c r="J10" s="125"/>
      <c r="K10" s="127" t="s">
        <v>38</v>
      </c>
      <c r="L10" s="128"/>
      <c r="M10" s="129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5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5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5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5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5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5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  <row r="125" spans="1:13" ht="12" customHeight="1" x14ac:dyDescent="0.25">
      <c r="A125" s="101" t="s">
        <v>163</v>
      </c>
      <c r="B125" s="96">
        <v>281992</v>
      </c>
      <c r="C125" s="97">
        <f t="shared" ref="C125" si="142">IFERROR(B125/B124-1,".")</f>
        <v>6.2649085982808606E-2</v>
      </c>
      <c r="D125" s="98">
        <f t="shared" ref="D125" si="143">IFERROR(B125/B113-1,".")</f>
        <v>7.7153159205669564E-3</v>
      </c>
      <c r="E125" s="96">
        <v>261989</v>
      </c>
      <c r="F125" s="99">
        <f t="shared" ref="F125" si="144">IFERROR(E125/E124-1,".")</f>
        <v>-2.9375588141583697E-2</v>
      </c>
      <c r="G125" s="100">
        <f t="shared" ref="G125" si="145">IFERROR(E125/E113-1,".")</f>
        <v>8.1124912309660457E-2</v>
      </c>
      <c r="H125" s="96">
        <v>272406</v>
      </c>
      <c r="I125" s="97">
        <f t="shared" ref="I125" si="146">IFERROR(H125/H124-1,".")</f>
        <v>-6.3095225811777067E-2</v>
      </c>
      <c r="J125" s="98">
        <f t="shared" ref="J125" si="147">IFERROR(H125/H113-1,".")</f>
        <v>6.2185621037362804E-2</v>
      </c>
      <c r="K125" s="96">
        <v>241710</v>
      </c>
      <c r="L125" s="99">
        <f t="shared" ref="L125" si="148">IFERROR(K125/K124-1,".")</f>
        <v>0.1007381972685335</v>
      </c>
      <c r="M125" s="100">
        <f t="shared" ref="M125" si="149">IFERROR(K125/K113-1,".")</f>
        <v>0.2799521295467664</v>
      </c>
    </row>
    <row r="131" spans="2:5" ht="12" customHeight="1" x14ac:dyDescent="0.25">
      <c r="B131" s="7"/>
      <c r="C131" s="105"/>
      <c r="D131" s="105"/>
      <c r="E131" s="7"/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2"/>
  <sheetViews>
    <sheetView workbookViewId="0">
      <pane ySplit="8" topLeftCell="A234" activePane="bottomLeft" state="frozen"/>
      <selection pane="bottomLeft" activeCell="G246" sqref="G246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157</v>
      </c>
      <c r="B3" s="3"/>
    </row>
    <row r="4" spans="1:4" x14ac:dyDescent="0.25">
      <c r="A4" s="14" t="s">
        <v>158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5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5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5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5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5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5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5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5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5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5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5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5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5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5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5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5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5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5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5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5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  <row r="241" spans="1:4" ht="12" customHeight="1" x14ac:dyDescent="0.25">
      <c r="A241" s="102">
        <v>45778</v>
      </c>
      <c r="B241" s="7">
        <v>296917</v>
      </c>
      <c r="C241" s="104">
        <f t="shared" ref="C241" si="54">IFERROR(B241/B240-1,".")</f>
        <v>-3.9964174510228712E-2</v>
      </c>
      <c r="D241" s="104">
        <f t="shared" ref="D241" si="55">IFERROR(B241/B229-1,".")</f>
        <v>-1.6733450342749312E-2</v>
      </c>
    </row>
    <row r="242" spans="1:4" ht="12" customHeight="1" x14ac:dyDescent="0.25">
      <c r="A242" s="102">
        <v>45809</v>
      </c>
      <c r="B242" s="7">
        <v>319986</v>
      </c>
      <c r="C242" s="104">
        <f t="shared" ref="C242" si="56">IFERROR(B242/B241-1,".")</f>
        <v>7.7695113449212982E-2</v>
      </c>
      <c r="D242" s="104">
        <f t="shared" ref="D242" si="57">IFERROR(B242/B230-1,".")</f>
        <v>5.7245754311769037E-2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1" ma:contentTypeDescription="Create a new document." ma:contentTypeScope="" ma:versionID="d5646d3beed05069d501d6cf097d869b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3500e6925cb2ddff32c5eb041f84715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BF85D-9BFA-411A-A357-65F6485151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a2c28621-d5f6-4401-b2fd-597a5c25719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4a70f398-c1bf-4ac9-917d-35ae81d38341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Other - Rolling 3mth, 2006 on</vt:lpstr>
      <vt:lpstr>Edi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2025-08-01T10:59:11Z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