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193" documentId="8_{F37077A0-FD79-4AEF-8DAF-16AE96EA4A90}" xr6:coauthVersionLast="47" xr6:coauthVersionMax="47" xr10:uidLastSave="{37567EAB-90DD-4AC1-8D72-AFBA0C19C0A0}"/>
  <bookViews>
    <workbookView xWindow="28680" yWindow="-120" windowWidth="29040" windowHeight="15720" tabRatio="872" activeTab="1" xr2:uid="{00000000-000D-0000-FFFF-FFFF00000000}"/>
  </bookViews>
  <sheets>
    <sheet name="Index" sheetId="7" r:id="rId1"/>
    <sheet name="Other - Rolling 3mth, 2006 on" sheetId="3" r:id="rId2"/>
    <sheet name="Edi - Rolling 3mth, 2006 on" sheetId="1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2">'Edi - Rolling 3mth, 2006 on'!$9:$11</definedName>
    <definedName name="_xlnm.Print_Titles" localSheetId="7">'Edinburgh - Monthly'!$8:$8</definedName>
    <definedName name="_xlnm.Print_Titles" localSheetId="1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1" i="4" l="1"/>
  <c r="D241" i="4"/>
  <c r="C125" i="6"/>
  <c r="D125" i="6"/>
  <c r="F125" i="6"/>
  <c r="G125" i="6"/>
  <c r="I125" i="6"/>
  <c r="J125" i="6"/>
  <c r="L125" i="6"/>
  <c r="M125" i="6"/>
  <c r="C126" i="5"/>
  <c r="D126" i="5"/>
  <c r="F126" i="5"/>
  <c r="G126" i="5"/>
  <c r="D242" i="3"/>
  <c r="E242" i="3"/>
  <c r="G242" i="3"/>
  <c r="H242" i="3"/>
  <c r="J242" i="3"/>
  <c r="K242" i="3"/>
  <c r="M242" i="3"/>
  <c r="N242" i="3"/>
  <c r="D242" i="1"/>
  <c r="E242" i="1"/>
  <c r="G242" i="1"/>
  <c r="H242" i="1"/>
  <c r="C240" i="4"/>
  <c r="D240" i="4"/>
  <c r="D241" i="3"/>
  <c r="E241" i="3"/>
  <c r="G241" i="3"/>
  <c r="H241" i="3"/>
  <c r="J241" i="3"/>
  <c r="K241" i="3"/>
  <c r="M241" i="3"/>
  <c r="N241" i="3"/>
  <c r="D241" i="1"/>
  <c r="E241" i="1"/>
  <c r="G241" i="1"/>
  <c r="H241" i="1"/>
  <c r="C239" i="4"/>
  <c r="D239" i="4"/>
  <c r="C124" i="6"/>
  <c r="D124" i="6"/>
  <c r="F124" i="6"/>
  <c r="G124" i="6"/>
  <c r="I124" i="6"/>
  <c r="J124" i="6"/>
  <c r="L124" i="6"/>
  <c r="M124" i="6"/>
  <c r="F125" i="5"/>
  <c r="G125" i="5"/>
  <c r="C125" i="5"/>
  <c r="D125" i="5"/>
  <c r="M240" i="3"/>
  <c r="N240" i="3"/>
  <c r="J240" i="3"/>
  <c r="K240" i="3"/>
  <c r="G240" i="3"/>
  <c r="H240" i="3"/>
  <c r="D240" i="3"/>
  <c r="E240" i="3"/>
  <c r="G240" i="1"/>
  <c r="H240" i="1"/>
  <c r="D240" i="1"/>
  <c r="E240" i="1"/>
  <c r="D238" i="4"/>
  <c r="C238" i="4"/>
  <c r="N239" i="3"/>
  <c r="M239" i="3"/>
  <c r="K239" i="3"/>
  <c r="J239" i="3"/>
  <c r="H239" i="3"/>
  <c r="G239" i="3"/>
  <c r="E239" i="3"/>
  <c r="D239" i="3"/>
  <c r="H239" i="1"/>
  <c r="G239" i="1"/>
  <c r="E239" i="1"/>
  <c r="D239" i="1"/>
  <c r="D237" i="4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<sst xmlns="http://schemas.openxmlformats.org/spreadsheetml/2006/main" count="542" uniqueCount="164">
  <si>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</si>
  <si>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</si>
  <si>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</si>
  <si>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</si>
  <si>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</si>
  <si>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</si>
  <si>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</si>
  <si>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</si>
  <si>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</si>
  <si>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</si>
  <si>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</si>
  <si>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</si>
  <si>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</si>
  <si>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</si>
  <si>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</si>
  <si>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</si>
  <si>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</si>
  <si>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</si>
  <si>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</si>
  <si>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</si>
  <si>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</si>
  <si>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</si>
  <si>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</si>
  <si>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</si>
  <si>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</si>
  <si>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</si>
  <si>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</si>
  <si>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</si>
  <si>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</si>
  <si>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</si>
  <si>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</si>
  <si>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</si>
  <si>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</si>
  <si>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</si>
  <si>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</si>
  <si>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</si>
  <si>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</si>
  <si>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</si>
  <si>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</si>
  <si>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</si>
  <si>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</si>
  <si>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</si>
  <si>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</si>
  <si>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</si>
  <si>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</si>
  <si>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</si>
  <si>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</si>
  <si>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</si>
  <si>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</si>
  <si>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</si>
  <si>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</si>
  <si>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</si>
  <si>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</si>
  <si>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</si>
  <si>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</si>
  <si>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</si>
  <si>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</si>
  <si>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</si>
  <si>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</si>
  <si>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</si>
  <si>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</si>
  <si>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</si>
  <si>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</si>
  <si>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</si>
  <si>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</si>
  <si>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</si>
  <si>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</si>
  <si>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</si>
  <si>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</si>
  <si>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</si>
  <si>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</si>
  <si>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</si>
  <si>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</si>
  <si>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</si>
  <si>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</si>
  <si>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</si>
  <si>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</si>
  <si>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</si>
  <si>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</si>
  <si>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</si>
  <si>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</si>
  <si>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</si>
  <si>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</si>
  <si>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</si>
  <si>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</si>
  <si>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</si>
  <si>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</si>
  <si>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</si>
  <si>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</si>
  <si>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</si>
  <si>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</si>
  <si>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</si>
  <si>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</si>
  <si>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</si>
  <si>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</si>
  <si>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</si>
  <si>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</si>
  <si>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</si>
  <si>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</si>
  <si>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</si>
  <si>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</si>
  <si>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</si>
  <si>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</si>
  <si>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</si>
  <si>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</si>
  <si>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</si>
  <si>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</si>
  <si>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</si>
  <si>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</si>
  <si>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</si>
  <si>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</si>
  <si>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</si>
  <si>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</si>
  <si>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</si>
  <si>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</si>
  <si>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</si>
  <si>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</si>
  <si>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</si>
  <si>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</si>
  <si>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</si>
  <si>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</si>
  <si>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</si>
  <si>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</si>
  <si>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</si>
  <si>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</si>
  <si>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</si>
  <si>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</si>
  <si>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</si>
  <si>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</si>
  <si>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</si>
  <si>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</si>
  <si>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</si>
  <si>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</si>
  <si>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</si>
  <si>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</si>
  <si>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</si>
  <si>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</si>
  <si>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</si>
  <si>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</si>
  <si>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</si>
  <si>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</si>
  <si>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</si>
  <si>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</si>
  <si>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</si>
  <si>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</si>
  <si>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</si>
  <si>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</si>
  <si>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</si>
  <si>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</si>
  <si>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</si>
  <si>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</si>
  <si>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</si>
  <si>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</si>
  <si>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</si>
  <si>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</si>
  <si>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</si>
  <si>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</si>
  <si>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</si>
  <si>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</si>
  <si>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</si>
  <si>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</si>
  <si>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</si>
  <si>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2025 Q1</t>
  </si>
  <si>
    <t>2025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</si>
</sst>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4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3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/>
    <xf numFmtId="17" fontId="13" fillId="0" borderId="0" xfId="0" applyNumberFormat="1" applyFont="1" applyAlignment="1">
      <alignment horizontal="left" vertical="center"/>
    </xf>
    <xf numFmtId="165" fontId="13" fillId="0" borderId="0" xfId="0" applyNumberFormat="1" applyFont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"/>
          <a:ext cx="92011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131445</xdr:colOff>
      <xdr:row>0</xdr:row>
      <xdr:rowOff>668655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131445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664845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42"/>
  <sheetViews>
    <sheetView tabSelected="1" workbookViewId="0">
      <pane ySplit="11" topLeftCell="A231" activePane="bottomLeft" state="frozen"/>
      <selection pane="bottomLeft" activeCell="M244" sqref="M244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113" t="s">
        <v>35</v>
      </c>
      <c r="D10" s="114"/>
      <c r="E10" s="115"/>
      <c r="F10" s="116" t="s">
        <v>36</v>
      </c>
      <c r="G10" s="117"/>
      <c r="H10" s="118"/>
      <c r="I10" s="113" t="s">
        <v>37</v>
      </c>
      <c r="J10" s="114"/>
      <c r="K10" s="115"/>
      <c r="L10" s="116" t="s">
        <v>38</v>
      </c>
      <c r="M10" s="117"/>
      <c r="N10" s="11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268337</v>
      </c>
      <c r="D227" s="44">
        <f t="shared" si="272"/>
        <v>-1.0034789730573257E-2</v>
      </c>
      <c r="E227" s="45">
        <f t="shared" si="273"/>
        <v>-8.8560171189837278E-2</v>
      </c>
      <c r="F227" s="53">
        <v>257729</v>
      </c>
      <c r="G227" s="47">
        <f t="shared" si="274"/>
        <v>4.0056012235525795E-2</v>
      </c>
      <c r="H227" s="48">
        <f t="shared" si="275"/>
        <v>3.9254981975370473E-2</v>
      </c>
      <c r="I227" s="73">
        <v>253575</v>
      </c>
      <c r="J227" s="44">
        <f t="shared" si="276"/>
        <v>4.1854980524923091E-2</v>
      </c>
      <c r="K227" s="45">
        <f t="shared" si="277"/>
        <v>0.39190027390643278</v>
      </c>
      <c r="L227" s="53">
        <v>205326</v>
      </c>
      <c r="M227" s="47">
        <f t="shared" si="278"/>
        <v>6.2984054669703804E-2</v>
      </c>
      <c r="N227" s="48">
        <f t="shared" si="279"/>
        <v>-2.6411122069645687E-2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2.5225742256938188E-2</v>
      </c>
      <c r="E228" s="45">
        <f t="shared" si="273"/>
        <v>1.8303900266877893E-2</v>
      </c>
      <c r="F228" s="53">
        <v>258275</v>
      </c>
      <c r="G228" s="47">
        <f t="shared" si="274"/>
        <v>2.1185043204297038E-3</v>
      </c>
      <c r="H228" s="48">
        <f t="shared" si="275"/>
        <v>-1.9594817736308889E-2</v>
      </c>
      <c r="I228" s="73">
        <v>270063</v>
      </c>
      <c r="J228" s="44">
        <f t="shared" si="276"/>
        <v>6.50221827861579E-2</v>
      </c>
      <c r="K228" s="45">
        <f t="shared" si="277"/>
        <v>0.29512331972971806</v>
      </c>
      <c r="L228" s="53">
        <v>213808</v>
      </c>
      <c r="M228" s="47">
        <f t="shared" si="278"/>
        <v>4.1309916912616984E-2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">
      <c r="A230" s="68">
        <v>45352</v>
      </c>
      <c r="B230" s="54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">
      <c r="A231" s="68">
        <v>45383</v>
      </c>
      <c r="B231" s="54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54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 x14ac:dyDescent="0.2">
      <c r="A234" s="68">
        <v>45474</v>
      </c>
      <c r="B234" s="54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 x14ac:dyDescent="0.2">
      <c r="A235" s="68">
        <v>45505</v>
      </c>
      <c r="B235" s="54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 x14ac:dyDescent="0.2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 x14ac:dyDescent="0.2">
      <c r="A237" s="68">
        <v>45566</v>
      </c>
      <c r="B237" s="54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 x14ac:dyDescent="0.2">
      <c r="A238" s="68">
        <v>45597</v>
      </c>
      <c r="B238" s="54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  <row r="239" spans="1:14" x14ac:dyDescent="0.2">
      <c r="A239" s="68">
        <v>45627</v>
      </c>
      <c r="B239" s="54">
        <v>45689</v>
      </c>
      <c r="C239" s="73">
        <v>263153</v>
      </c>
      <c r="D239" s="44">
        <f t="shared" ref="D239" si="352">IFERROR(C239/C238-1,".")</f>
        <v>-4.3104357343631272E-2</v>
      </c>
      <c r="E239" s="45">
        <f t="shared" ref="E239" si="353">IFERROR(C239/C227-1,".")</f>
        <v>-1.9318990672177128E-2</v>
      </c>
      <c r="F239" s="73">
        <v>264132</v>
      </c>
      <c r="G239" s="47">
        <f t="shared" ref="G239" si="354">IFERROR(F239/F238-1,".")</f>
        <v>1.4967126119652452E-2</v>
      </c>
      <c r="H239" s="48">
        <f t="shared" ref="H239" si="355">IFERROR(F239/F227-1,".")</f>
        <v>2.4843925208261286E-2</v>
      </c>
      <c r="I239" s="73">
        <v>263751</v>
      </c>
      <c r="J239" s="44">
        <f t="shared" ref="J239" si="356">IFERROR(I239/I238-1,".")</f>
        <v>9.0700444135672242E-2</v>
      </c>
      <c r="K239" s="45">
        <f t="shared" ref="K239" si="357">IFERROR(I239/I227-1,".")</f>
        <v>4.0130139012126698E-2</v>
      </c>
      <c r="L239" s="73">
        <v>232250</v>
      </c>
      <c r="M239" s="47">
        <f t="shared" ref="M239" si="358">IFERROR(L239/L238-1,".")</f>
        <v>1.9379427660903836E-4</v>
      </c>
      <c r="N239" s="48">
        <f t="shared" ref="N239" si="359">IFERROR(L239/L227-1,".")</f>
        <v>0.13112805976836839</v>
      </c>
    </row>
    <row r="240" spans="1:14" s="85" customFormat="1" x14ac:dyDescent="0.2">
      <c r="A240" s="89">
        <v>45658</v>
      </c>
      <c r="B240" s="54">
        <v>45717</v>
      </c>
      <c r="C240" s="96">
        <v>265367</v>
      </c>
      <c r="D240" s="97">
        <f t="shared" ref="D240" si="360">IFERROR(C240/C239-1,".")</f>
        <v>8.4133564884307788E-3</v>
      </c>
      <c r="E240" s="98">
        <f t="shared" ref="E240" si="361">IFERROR(C240/C228-1,".")</f>
        <v>-3.5400900016720804E-2</v>
      </c>
      <c r="F240" s="96">
        <v>269918</v>
      </c>
      <c r="G240" s="99">
        <f t="shared" ref="G240" si="362">IFERROR(F240/F239-1,".")</f>
        <v>2.1905713809761806E-2</v>
      </c>
      <c r="H240" s="100">
        <f t="shared" ref="H240" si="363">IFERROR(F240/F228-1,".")</f>
        <v>4.5079856741844893E-2</v>
      </c>
      <c r="I240" s="73">
        <v>290751</v>
      </c>
      <c r="J240" s="97">
        <f t="shared" ref="J240" si="364">IFERROR(I240/I239-1,".")</f>
        <v>0.1023692801164735</v>
      </c>
      <c r="K240" s="98">
        <f t="shared" ref="K240" si="365">IFERROR(I240/I228-1,".")</f>
        <v>7.660434787438497E-2</v>
      </c>
      <c r="L240" s="73">
        <v>219589</v>
      </c>
      <c r="M240" s="99">
        <f t="shared" ref="M240" si="366">IFERROR(L240/L239-1,".")</f>
        <v>-5.4514531754574769E-2</v>
      </c>
      <c r="N240" s="100">
        <f t="shared" ref="N240" si="367">IFERROR(L240/L228-1,".")</f>
        <v>2.7038277332934291E-2</v>
      </c>
    </row>
    <row r="241" spans="1:14" x14ac:dyDescent="0.2">
      <c r="A241" s="89">
        <v>45689</v>
      </c>
      <c r="B241" s="54">
        <v>45748</v>
      </c>
      <c r="C241" s="96">
        <v>275273</v>
      </c>
      <c r="D241" s="97">
        <f t="shared" ref="D241" si="368">IFERROR(C241/C240-1,".")</f>
        <v>3.7329434330568567E-2</v>
      </c>
      <c r="E241" s="98">
        <f t="shared" ref="E241" si="369">IFERROR(C241/C229-1,".")</f>
        <v>4.8843703798346905E-3</v>
      </c>
      <c r="F241" s="96">
        <v>271968</v>
      </c>
      <c r="G241" s="99">
        <f t="shared" ref="G241" si="370">IFERROR(F241/F240-1,".")</f>
        <v>7.5948991916063857E-3</v>
      </c>
      <c r="H241" s="100">
        <f t="shared" ref="H241" si="371">IFERROR(F241/F229-1,".")</f>
        <v>2.0395299626311258E-2</v>
      </c>
      <c r="I241" s="73">
        <v>294359</v>
      </c>
      <c r="J241" s="97">
        <f t="shared" ref="J241" si="372">IFERROR(I241/I240-1,".")</f>
        <v>1.240924364834517E-2</v>
      </c>
      <c r="K241" s="98">
        <f t="shared" ref="K241" si="373">IFERROR(I241/I229-1,".")</f>
        <v>9.1208689366276907E-2</v>
      </c>
      <c r="L241" s="73">
        <v>210126</v>
      </c>
      <c r="M241" s="99">
        <f t="shared" ref="M241" si="374">IFERROR(L241/L240-1,".")</f>
        <v>-4.3094144060039419E-2</v>
      </c>
      <c r="N241" s="100">
        <f t="shared" ref="N241" si="375">IFERROR(L241/L229-1,".")</f>
        <v>4.8245242074280936E-2</v>
      </c>
    </row>
    <row r="242" spans="1:14" x14ac:dyDescent="0.2">
      <c r="A242" s="89">
        <v>45717</v>
      </c>
      <c r="B242" s="89">
        <v>45778</v>
      </c>
      <c r="C242" s="52">
        <v>280082</v>
      </c>
      <c r="D242" s="97">
        <f t="shared" ref="D242" si="376">IFERROR(C242/C241-1,".")</f>
        <v>1.7469929851456456E-2</v>
      </c>
      <c r="E242" s="98">
        <f t="shared" ref="E242" si="377">IFERROR(C242/C230-1,".")</f>
        <v>-3.0254137525102087E-2</v>
      </c>
      <c r="F242" s="96">
        <v>269943</v>
      </c>
      <c r="G242" s="99">
        <f t="shared" ref="G242" si="378">IFERROR(F242/F241-1,".")</f>
        <v>-7.4457289092834111E-3</v>
      </c>
      <c r="H242" s="100">
        <f t="shared" ref="H242" si="379">IFERROR(F242/F230-1,".")</f>
        <v>5.5215035689435421E-2</v>
      </c>
      <c r="I242" s="73">
        <v>278728</v>
      </c>
      <c r="J242" s="97">
        <f t="shared" ref="J242" si="380">IFERROR(I242/I241-1,".")</f>
        <v>-5.3101824642698192E-2</v>
      </c>
      <c r="K242" s="98">
        <f t="shared" ref="K242" si="381">IFERROR(I242/I230-1,".")</f>
        <v>5.3867763657880818E-2</v>
      </c>
      <c r="L242" s="73">
        <v>214782</v>
      </c>
      <c r="M242" s="99">
        <f t="shared" ref="M242" si="382">IFERROR(L242/L241-1,".")</f>
        <v>2.2158133691213777E-2</v>
      </c>
      <c r="N242" s="100">
        <f t="shared" ref="N242" si="383">IFERROR(L242/L230-1,".")</f>
        <v>7.3480607756897243E-2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34" activePane="bottomLeft" state="frozen"/>
      <selection pane="bottomLeft" activeCell="G244" sqref="G244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105" t="s">
        <v>13</v>
      </c>
      <c r="D9" s="105"/>
      <c r="E9" s="105"/>
      <c r="F9" s="107" t="s">
        <v>14</v>
      </c>
      <c r="G9" s="108"/>
      <c r="H9" s="109"/>
      <c r="I9" s="105" t="s">
        <v>15</v>
      </c>
      <c r="J9" s="105"/>
      <c r="K9" s="105"/>
      <c r="L9" s="107" t="s">
        <v>15</v>
      </c>
      <c r="M9" s="108"/>
      <c r="N9" s="109"/>
      <c r="O9" s="105" t="s">
        <v>16</v>
      </c>
      <c r="P9" s="105"/>
      <c r="Q9" s="105"/>
      <c r="R9" s="107" t="s">
        <v>17</v>
      </c>
      <c r="S9" s="108"/>
      <c r="T9" s="109"/>
      <c r="U9" s="105" t="s">
        <v>18</v>
      </c>
      <c r="V9" s="105"/>
      <c r="W9" s="105"/>
      <c r="X9" s="107" t="s">
        <v>19</v>
      </c>
      <c r="Y9" s="108"/>
      <c r="Z9" s="109"/>
      <c r="AA9" s="105" t="s">
        <v>20</v>
      </c>
      <c r="AB9" s="105"/>
      <c r="AC9" s="105"/>
    </row>
    <row r="10" spans="1:29" ht="12" customHeight="1" x14ac:dyDescent="0.2">
      <c r="A10" s="61" t="s">
        <v>21</v>
      </c>
      <c r="B10" s="60"/>
      <c r="C10" s="106" t="s">
        <v>22</v>
      </c>
      <c r="D10" s="106"/>
      <c r="E10" s="106"/>
      <c r="F10" s="110" t="s">
        <v>22</v>
      </c>
      <c r="G10" s="111"/>
      <c r="H10" s="112"/>
      <c r="I10" s="106" t="s">
        <v>23</v>
      </c>
      <c r="J10" s="106"/>
      <c r="K10" s="106"/>
      <c r="L10" s="110" t="s">
        <v>24</v>
      </c>
      <c r="M10" s="111"/>
      <c r="N10" s="112"/>
      <c r="O10" s="106" t="s">
        <v>25</v>
      </c>
      <c r="P10" s="106"/>
      <c r="Q10" s="106"/>
      <c r="R10" s="110" t="s">
        <v>26</v>
      </c>
      <c r="S10" s="111"/>
      <c r="T10" s="112"/>
      <c r="U10" s="106" t="s">
        <v>26</v>
      </c>
      <c r="V10" s="106"/>
      <c r="W10" s="106"/>
      <c r="X10" s="110" t="s">
        <v>25</v>
      </c>
      <c r="Y10" s="111"/>
      <c r="Z10" s="112"/>
      <c r="AA10" s="106" t="s">
        <v>27</v>
      </c>
      <c r="AB10" s="106"/>
      <c r="AC10" s="106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26" ht="12" customHeight="1" x14ac:dyDescent="0.2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26" ht="12" customHeight="1" x14ac:dyDescent="0.2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26" ht="12" customHeight="1" x14ac:dyDescent="0.2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309119</v>
      </c>
      <c r="G227" s="70">
        <f t="shared" si="227"/>
        <v>4.3253021400390779E-2</v>
      </c>
      <c r="H227" s="71">
        <f t="shared" si="228"/>
        <v>-7.2889611363377349E-2</v>
      </c>
    </row>
    <row r="228" spans="1:26" ht="12" customHeight="1" x14ac:dyDescent="0.2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3.6992226294727981E-2</v>
      </c>
      <c r="H228" s="71">
        <f>IFERROR(F228/F216-1,".")</f>
        <v>-3.2470903559182918E-2</v>
      </c>
    </row>
    <row r="229" spans="1:26" ht="12" customHeight="1" x14ac:dyDescent="0.2">
      <c r="A229" s="68">
        <v>45323</v>
      </c>
      <c r="B229" s="68">
        <v>45383</v>
      </c>
      <c r="C229" s="72">
        <v>285519</v>
      </c>
      <c r="D229" s="59">
        <f t="shared" ref="D229" si="234">IFERROR(C229/C228-1,".")</f>
        <v>2.0988273942601499E-3</v>
      </c>
      <c r="E229" s="75">
        <f t="shared" ref="E229" si="235">IFERROR(C229/C217-1,".")</f>
        <v>1.742514137883111E-2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26" ht="12" customHeight="1" x14ac:dyDescent="0.2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2.04434731138734E-2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26" ht="12" customHeight="1" x14ac:dyDescent="0.2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26" ht="12" customHeight="1" x14ac:dyDescent="0.2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26" ht="12" customHeight="1" x14ac:dyDescent="0.2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26" ht="12" customHeight="1" x14ac:dyDescent="0.2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26" ht="12" customHeight="1" x14ac:dyDescent="0.2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26" ht="12" customHeight="1" x14ac:dyDescent="0.2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26" ht="12" customHeight="1" x14ac:dyDescent="0.2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26" ht="12" customHeight="1" x14ac:dyDescent="0.2">
      <c r="A238" s="68">
        <v>45597</v>
      </c>
      <c r="B238" s="68">
        <v>45658</v>
      </c>
      <c r="C238" s="72">
        <v>300744</v>
      </c>
      <c r="D238" s="59">
        <f t="shared" ref="D238:D239" si="258">IFERROR(C238/C237-1,".")</f>
        <v>-1.4764898395091208E-2</v>
      </c>
      <c r="E238" s="75">
        <f t="shared" ref="E238:E239" si="259">IFERROR(C238/C226-1,".")</f>
        <v>3.8616945593689778E-2</v>
      </c>
      <c r="F238" s="77">
        <v>338000</v>
      </c>
      <c r="G238" s="70">
        <f t="shared" ref="G238:G239" si="260">IFERROR(F238/F237-1,".")</f>
        <v>-1.6850255822544402E-2</v>
      </c>
      <c r="H238" s="71">
        <f t="shared" ref="H238:H239" si="261">IFERROR(F238/F226-1,".")</f>
        <v>0.14072419111517598</v>
      </c>
    </row>
    <row r="239" spans="1:26" ht="12" customHeight="1" x14ac:dyDescent="0.2">
      <c r="A239" s="68">
        <v>45627</v>
      </c>
      <c r="B239" s="68">
        <v>45689</v>
      </c>
      <c r="C239" s="72">
        <v>305825</v>
      </c>
      <c r="D239" s="59">
        <f t="shared" si="258"/>
        <v>1.6894767642912312E-2</v>
      </c>
      <c r="E239" s="75">
        <f t="shared" si="259"/>
        <v>6.2482629238465703E-2</v>
      </c>
      <c r="F239" s="77">
        <v>254482</v>
      </c>
      <c r="G239" s="70">
        <f t="shared" si="260"/>
        <v>-0.24709467455621303</v>
      </c>
      <c r="H239" s="71">
        <f t="shared" si="261"/>
        <v>-0.17675070118627456</v>
      </c>
    </row>
    <row r="240" spans="1:26" s="88" customFormat="1" ht="12" customHeight="1" x14ac:dyDescent="0.2">
      <c r="A240" s="89">
        <v>45658</v>
      </c>
      <c r="B240" s="89">
        <v>45717</v>
      </c>
      <c r="C240" s="95">
        <v>304064</v>
      </c>
      <c r="D240" s="90">
        <f>IFERROR(C240/C239-1,".")</f>
        <v>-5.7581950461865761E-3</v>
      </c>
      <c r="E240" s="91">
        <f t="shared" ref="E240" si="262">IFERROR(C240/C228-1,".")</f>
        <v>6.718704482997051E-2</v>
      </c>
      <c r="F240" s="92">
        <v>352568</v>
      </c>
      <c r="G240" s="93">
        <f t="shared" ref="G240" si="263">IFERROR(F240/F239-1,".")</f>
        <v>0.38543394031797917</v>
      </c>
      <c r="H240" s="94">
        <f t="shared" ref="H240" si="264">IFERROR(F240/F228-1,".")</f>
        <v>9.9870848593372807E-2</v>
      </c>
      <c r="I240" s="87"/>
      <c r="J240" s="86"/>
      <c r="K240" s="86"/>
      <c r="L240" s="87"/>
      <c r="M240" s="86"/>
      <c r="N240" s="86"/>
      <c r="O240" s="87"/>
      <c r="P240" s="86"/>
      <c r="Q240" s="86"/>
      <c r="R240" s="87"/>
      <c r="S240" s="86"/>
      <c r="T240" s="86"/>
      <c r="U240" s="87"/>
      <c r="V240" s="86"/>
      <c r="W240" s="86"/>
      <c r="X240" s="87"/>
      <c r="Y240" s="86"/>
      <c r="Z240" s="86"/>
    </row>
    <row r="241" spans="1:8" ht="12" customHeight="1" x14ac:dyDescent="0.2">
      <c r="A241" s="89">
        <v>45689</v>
      </c>
      <c r="B241" s="89">
        <v>45748</v>
      </c>
      <c r="C241" s="95">
        <v>304294</v>
      </c>
      <c r="D241" s="90">
        <f>IFERROR(C241/C240-1,".")</f>
        <v>7.5641970111561818E-4</v>
      </c>
      <c r="E241" s="91">
        <f t="shared" ref="E241" si="265">IFERROR(C241/C229-1,".")</f>
        <v>6.5757445213803667E-2</v>
      </c>
      <c r="F241" s="92">
        <v>353811</v>
      </c>
      <c r="G241" s="93">
        <f t="shared" ref="G241" si="266">IFERROR(F241/F240-1,".")</f>
        <v>3.5255610265254589E-3</v>
      </c>
      <c r="H241" s="94">
        <f t="shared" ref="H241" si="267">IFERROR(F241/F229-1,".")</f>
        <v>0.10405159985770718</v>
      </c>
    </row>
    <row r="242" spans="1:8" ht="12" customHeight="1" x14ac:dyDescent="0.2">
      <c r="A242" s="89">
        <v>45717</v>
      </c>
      <c r="B242" s="89">
        <v>45778</v>
      </c>
      <c r="C242" s="95">
        <v>301077</v>
      </c>
      <c r="D242" s="90">
        <f>IFERROR(C242/C241-1,".")</f>
        <v>-1.0572012593084268E-2</v>
      </c>
      <c r="E242" s="91">
        <f t="shared" ref="E242" si="268">IFERROR(C242/C230-1,".")</f>
        <v>3.336468100880019E-2</v>
      </c>
      <c r="F242" s="92">
        <v>341289</v>
      </c>
      <c r="G242" s="93">
        <f t="shared" ref="G242" si="269">IFERROR(F242/F241-1,".")</f>
        <v>-3.5391776965668087E-2</v>
      </c>
      <c r="H242" s="94">
        <f t="shared" ref="H242" si="270">IFERROR(F242/F230-1,".")</f>
        <v>8.9663033275224624E-2</v>
      </c>
    </row>
    <row r="243" spans="1:8" ht="12" customHeight="1" x14ac:dyDescent="0.2">
      <c r="C243" s="72"/>
    </row>
    <row r="244" spans="1:8" ht="12" customHeight="1" x14ac:dyDescent="0.2">
      <c r="C244" s="72"/>
    </row>
    <row r="245" spans="1:8" ht="12" customHeight="1" x14ac:dyDescent="0.2">
      <c r="C245" s="72"/>
    </row>
    <row r="246" spans="1:8" ht="12" customHeight="1" x14ac:dyDescent="0.2">
      <c r="C246" s="72"/>
    </row>
    <row r="247" spans="1:8" ht="12" customHeight="1" x14ac:dyDescent="0.2">
      <c r="C247" s="72"/>
    </row>
    <row r="248" spans="1:8" ht="12" customHeight="1" x14ac:dyDescent="0.2">
      <c r="C248" s="72"/>
    </row>
    <row r="249" spans="1:8" ht="12" customHeight="1" x14ac:dyDescent="0.2">
      <c r="C249" s="72"/>
    </row>
    <row r="250" spans="1:8" ht="12" customHeight="1" x14ac:dyDescent="0.2">
      <c r="C250" s="72"/>
    </row>
    <row r="251" spans="1:8" ht="12" customHeight="1" x14ac:dyDescent="0.2">
      <c r="C251" s="72"/>
    </row>
    <row r="252" spans="1:8" ht="12" customHeight="1" x14ac:dyDescent="0.2">
      <c r="C252" s="72"/>
    </row>
    <row r="253" spans="1:8" ht="12" customHeight="1" x14ac:dyDescent="0.2">
      <c r="C253" s="72"/>
    </row>
    <row r="254" spans="1:8" ht="12" customHeight="1" x14ac:dyDescent="0.2">
      <c r="C254" s="72"/>
    </row>
    <row r="255" spans="1:8" ht="12" customHeight="1" x14ac:dyDescent="0.2">
      <c r="C255" s="72"/>
    </row>
    <row r="256" spans="1:8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4" activePane="bottomLeft" state="frozen"/>
      <selection pane="bottomLeft" activeCell="H124" sqref="H124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119" t="s">
        <v>13</v>
      </c>
      <c r="D7" s="105"/>
      <c r="E7" s="120"/>
      <c r="F7" s="107" t="s">
        <v>14</v>
      </c>
      <c r="G7" s="108"/>
      <c r="H7" s="109"/>
      <c r="I7" s="105" t="s">
        <v>15</v>
      </c>
      <c r="J7" s="105"/>
      <c r="K7" s="120"/>
      <c r="L7" s="107" t="s">
        <v>15</v>
      </c>
      <c r="M7" s="108"/>
      <c r="N7" s="109"/>
      <c r="O7" s="105" t="s">
        <v>16</v>
      </c>
      <c r="P7" s="105"/>
      <c r="Q7" s="120"/>
      <c r="R7" s="108" t="s">
        <v>17</v>
      </c>
      <c r="S7" s="108"/>
      <c r="T7" s="108"/>
      <c r="U7" s="119" t="s">
        <v>18</v>
      </c>
      <c r="V7" s="105"/>
      <c r="W7" s="120"/>
      <c r="X7" s="107" t="s">
        <v>19</v>
      </c>
      <c r="Y7" s="108"/>
      <c r="Z7" s="109"/>
    </row>
    <row r="8" spans="1:26" x14ac:dyDescent="0.2">
      <c r="A8" s="60"/>
      <c r="B8" s="60"/>
      <c r="C8" s="121" t="s">
        <v>22</v>
      </c>
      <c r="D8" s="106"/>
      <c r="E8" s="122"/>
      <c r="F8" s="110" t="s">
        <v>22</v>
      </c>
      <c r="G8" s="111"/>
      <c r="H8" s="112"/>
      <c r="I8" s="106" t="s">
        <v>23</v>
      </c>
      <c r="J8" s="106"/>
      <c r="K8" s="122"/>
      <c r="L8" s="110" t="s">
        <v>24</v>
      </c>
      <c r="M8" s="111"/>
      <c r="N8" s="112"/>
      <c r="O8" s="106" t="s">
        <v>25</v>
      </c>
      <c r="P8" s="106"/>
      <c r="Q8" s="122"/>
      <c r="R8" s="111" t="s">
        <v>26</v>
      </c>
      <c r="S8" s="111"/>
      <c r="T8" s="111"/>
      <c r="U8" s="121" t="s">
        <v>26</v>
      </c>
      <c r="V8" s="106"/>
      <c r="W8" s="122"/>
      <c r="X8" s="110" t="s">
        <v>25</v>
      </c>
      <c r="Y8" s="111"/>
      <c r="Z8" s="112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8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23" t="s">
        <v>35</v>
      </c>
      <c r="D8" s="124"/>
      <c r="E8" s="125"/>
      <c r="F8" s="126" t="s">
        <v>36</v>
      </c>
      <c r="G8" s="127"/>
      <c r="H8" s="128"/>
      <c r="I8" s="123" t="s">
        <v>37</v>
      </c>
      <c r="J8" s="124"/>
      <c r="K8" s="125"/>
      <c r="L8" s="126" t="s">
        <v>38</v>
      </c>
      <c r="M8" s="127"/>
      <c r="N8" s="12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6"/>
  <sheetViews>
    <sheetView workbookViewId="0">
      <pane ySplit="12" topLeftCell="A117" activePane="bottomLeft" state="frozen"/>
      <selection pane="bottomLeft" activeCell="B128" sqref="B128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105" t="s">
        <v>13</v>
      </c>
      <c r="C10" s="105"/>
      <c r="D10" s="105"/>
      <c r="E10" s="107" t="s">
        <v>14</v>
      </c>
      <c r="F10" s="108"/>
      <c r="G10" s="109"/>
      <c r="H10" s="105" t="s">
        <v>15</v>
      </c>
      <c r="I10" s="105"/>
      <c r="J10" s="105"/>
      <c r="K10" s="107" t="s">
        <v>15</v>
      </c>
      <c r="L10" s="108"/>
      <c r="M10" s="109"/>
      <c r="N10" s="105" t="s">
        <v>16</v>
      </c>
      <c r="O10" s="105"/>
      <c r="P10" s="105"/>
      <c r="Q10" s="107" t="s">
        <v>17</v>
      </c>
      <c r="R10" s="108"/>
      <c r="S10" s="109"/>
      <c r="T10" s="105" t="s">
        <v>18</v>
      </c>
      <c r="U10" s="105"/>
      <c r="V10" s="105"/>
      <c r="W10" s="107" t="s">
        <v>19</v>
      </c>
      <c r="X10" s="108"/>
      <c r="Y10" s="109"/>
    </row>
    <row r="11" spans="1:25" x14ac:dyDescent="0.2">
      <c r="A11" s="14"/>
      <c r="B11" s="129" t="s">
        <v>22</v>
      </c>
      <c r="C11" s="129"/>
      <c r="D11" s="129"/>
      <c r="E11" s="130" t="s">
        <v>22</v>
      </c>
      <c r="F11" s="131"/>
      <c r="G11" s="132"/>
      <c r="H11" s="129" t="s">
        <v>23</v>
      </c>
      <c r="I11" s="129"/>
      <c r="J11" s="129"/>
      <c r="K11" s="130" t="s">
        <v>24</v>
      </c>
      <c r="L11" s="131"/>
      <c r="M11" s="132"/>
      <c r="N11" s="129" t="s">
        <v>25</v>
      </c>
      <c r="O11" s="129"/>
      <c r="P11" s="129"/>
      <c r="Q11" s="130" t="s">
        <v>26</v>
      </c>
      <c r="R11" s="131"/>
      <c r="S11" s="132"/>
      <c r="T11" s="129" t="s">
        <v>26</v>
      </c>
      <c r="U11" s="129"/>
      <c r="V11" s="129"/>
      <c r="W11" s="130" t="s">
        <v>25</v>
      </c>
      <c r="X11" s="131"/>
      <c r="Y11" s="13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 x14ac:dyDescent="0.2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 x14ac:dyDescent="0.2">
      <c r="A124" s="14" t="s">
        <v>156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  <row r="125" spans="1:7" s="88" customFormat="1" ht="12" customHeight="1" x14ac:dyDescent="0.2">
      <c r="A125" s="101" t="s">
        <v>162</v>
      </c>
      <c r="B125" s="72">
        <v>304064</v>
      </c>
      <c r="C125" s="90">
        <f t="shared" ref="C125" si="149">IFERROR(B125/B124-1,".")</f>
        <v>-3.8886031495392048E-3</v>
      </c>
      <c r="D125" s="91">
        <f t="shared" ref="D125" si="150">IFERROR(B125/B113-1,".")</f>
        <v>7.7832170063132144E-2</v>
      </c>
      <c r="E125" s="77">
        <v>352568</v>
      </c>
      <c r="F125" s="93">
        <f t="shared" ref="F125" si="151">IFERROR(E125/E124-1,".")</f>
        <v>2.5524079896914742E-2</v>
      </c>
      <c r="G125" s="94">
        <f t="shared" ref="G125" si="152">IFERROR(E125/E113-1,".")</f>
        <v>8.0260928446899804E-2</v>
      </c>
    </row>
    <row r="126" spans="1:7" ht="12" customHeight="1" x14ac:dyDescent="0.2">
      <c r="A126" s="101" t="s">
        <v>163</v>
      </c>
      <c r="B126" s="72"/>
      <c r="C126" s="90">
        <f t="shared" ref="C126" si="153">IFERROR(B126/B125-1,".")</f>
        <v>-1</v>
      </c>
      <c r="D126" s="91">
        <f t="shared" ref="D126" si="154">IFERROR(B126/B114-1,".")</f>
        <v>-1</v>
      </c>
      <c r="E126" s="77"/>
      <c r="F126" s="93">
        <f t="shared" ref="F126" si="155">IFERROR(E126/E125-1,".")</f>
        <v>-1</v>
      </c>
      <c r="G126" s="94">
        <f t="shared" ref="G126" si="156">IFERROR(E126/E114-1,".")</f>
        <v>-1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5"/>
  <sheetViews>
    <sheetView workbookViewId="0">
      <pane ySplit="11" topLeftCell="A117" activePane="bottomLeft" state="frozen"/>
      <selection pane="bottomLeft" activeCell="K125" activeCellId="3" sqref="B125 E125 H125 K125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24" t="s">
        <v>35</v>
      </c>
      <c r="C10" s="124"/>
      <c r="D10" s="124"/>
      <c r="E10" s="126" t="s">
        <v>36</v>
      </c>
      <c r="F10" s="127"/>
      <c r="G10" s="128"/>
      <c r="H10" s="124" t="s">
        <v>37</v>
      </c>
      <c r="I10" s="124"/>
      <c r="J10" s="124"/>
      <c r="K10" s="126" t="s">
        <v>38</v>
      </c>
      <c r="L10" s="127"/>
      <c r="M10" s="12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 x14ac:dyDescent="0.2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 x14ac:dyDescent="0.2">
      <c r="A123" s="14" t="s">
        <v>156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  <row r="124" spans="1:13" s="88" customFormat="1" ht="12" customHeight="1" x14ac:dyDescent="0.2">
      <c r="A124" s="101" t="s">
        <v>162</v>
      </c>
      <c r="B124" s="96">
        <v>265367</v>
      </c>
      <c r="C124" s="97">
        <f t="shared" ref="C124" si="134">IFERROR(B124/B123-1,".")</f>
        <v>-3.6972655186804815E-2</v>
      </c>
      <c r="D124" s="98">
        <f t="shared" ref="D124" si="135">IFERROR(B124/B112-1,".")</f>
        <v>-1.657806194920175E-4</v>
      </c>
      <c r="E124" s="96">
        <v>269918</v>
      </c>
      <c r="F124" s="99">
        <f t="shared" ref="F124" si="136">IFERROR(E124/E123-1,".")</f>
        <v>1.3262758788970874E-2</v>
      </c>
      <c r="G124" s="100">
        <f t="shared" ref="G124" si="137">IFERROR(E124/E112-1,".")</f>
        <v>0.19525825421567244</v>
      </c>
      <c r="H124" s="96">
        <v>290751</v>
      </c>
      <c r="I124" s="97">
        <f t="shared" ref="I124" si="138">IFERROR(H124/H123-1,".")</f>
        <v>0.12661872176197519</v>
      </c>
      <c r="J124" s="98">
        <f t="shared" ref="J124" si="139">IFERROR(H124/H112-1,".")</f>
        <v>2.4933198908621668E-2</v>
      </c>
      <c r="K124" s="96">
        <v>219589</v>
      </c>
      <c r="L124" s="99">
        <f t="shared" ref="L124" si="140">IFERROR(K124/K123-1,".")</f>
        <v>-4.6231426424535149E-2</v>
      </c>
      <c r="M124" s="100">
        <f t="shared" ref="M124" si="141">IFERROR(K124/K112-1,".")</f>
        <v>0.20538718690475544</v>
      </c>
    </row>
    <row r="125" spans="1:13" ht="12" customHeight="1" x14ac:dyDescent="0.2">
      <c r="A125" s="101" t="s">
        <v>163</v>
      </c>
      <c r="B125" s="96"/>
      <c r="C125" s="97">
        <f t="shared" ref="C125" si="142">IFERROR(B125/B124-1,".")</f>
        <v>-1</v>
      </c>
      <c r="D125" s="98">
        <f t="shared" ref="D125" si="143">IFERROR(B125/B113-1,".")</f>
        <v>-1</v>
      </c>
      <c r="E125" s="96"/>
      <c r="F125" s="99">
        <f t="shared" ref="F125" si="144">IFERROR(E125/E124-1,".")</f>
        <v>-1</v>
      </c>
      <c r="G125" s="100">
        <f t="shared" ref="G125" si="145">IFERROR(E125/E113-1,".")</f>
        <v>-1</v>
      </c>
      <c r="H125" s="96"/>
      <c r="I125" s="97">
        <f t="shared" ref="I125" si="146">IFERROR(H125/H124-1,".")</f>
        <v>-1</v>
      </c>
      <c r="J125" s="98">
        <f t="shared" ref="J125" si="147">IFERROR(H125/H113-1,".")</f>
        <v>-1</v>
      </c>
      <c r="K125" s="96"/>
      <c r="L125" s="99">
        <f t="shared" ref="L125" si="148">IFERROR(K125/K124-1,".")</f>
        <v>-1</v>
      </c>
      <c r="M125" s="100">
        <f t="shared" ref="M125" si="149">IFERROR(K125/K113-1,".")</f>
        <v>-1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41"/>
  <sheetViews>
    <sheetView workbookViewId="0">
      <pane ySplit="8" topLeftCell="A234" activePane="bottomLeft" state="frozen"/>
      <selection pane="bottomLeft" activeCell="B246" sqref="B246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157</v>
      </c>
      <c r="B3" s="3"/>
    </row>
    <row r="4" spans="1:4" x14ac:dyDescent="0.2">
      <c r="A4" s="14" t="s">
        <v>158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159</v>
      </c>
      <c r="B8" s="16" t="s">
        <v>29</v>
      </c>
      <c r="C8" s="19" t="s">
        <v>160</v>
      </c>
      <c r="D8" s="19" t="s">
        <v>161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 x14ac:dyDescent="0.2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 x14ac:dyDescent="0.2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 x14ac:dyDescent="0.2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 x14ac:dyDescent="0.2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 x14ac:dyDescent="0.2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 x14ac:dyDescent="0.2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 x14ac:dyDescent="0.2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 x14ac:dyDescent="0.2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 x14ac:dyDescent="0.2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 x14ac:dyDescent="0.2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 x14ac:dyDescent="0.2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  <row r="238" spans="1:4" ht="12" customHeight="1" x14ac:dyDescent="0.2">
      <c r="A238" s="17">
        <v>45689</v>
      </c>
      <c r="B238" s="7">
        <v>309966</v>
      </c>
      <c r="C238" s="28">
        <f t="shared" ref="C238" si="48">IFERROR(B238/B237-1,".")</f>
        <v>2.2392859616659599E-2</v>
      </c>
      <c r="D238" s="28">
        <f t="shared" ref="D238" si="49">IFERROR(B238/B226-1,".")</f>
        <v>7.6326892025626369E-2</v>
      </c>
    </row>
    <row r="239" spans="1:4" s="88" customFormat="1" ht="12" customHeight="1" x14ac:dyDescent="0.2">
      <c r="A239" s="102">
        <v>45717</v>
      </c>
      <c r="B239" s="103">
        <v>298779</v>
      </c>
      <c r="C239" s="104">
        <f t="shared" ref="C239" si="50">IFERROR(B239/B238-1,".")</f>
        <v>-3.6091055147983941E-2</v>
      </c>
      <c r="D239" s="104">
        <f t="shared" ref="D239" si="51">IFERROR(B239/B227-1,".")</f>
        <v>6.6744024135530378E-2</v>
      </c>
    </row>
    <row r="240" spans="1:4" ht="12" customHeight="1" x14ac:dyDescent="0.2">
      <c r="A240" s="102">
        <v>45748</v>
      </c>
      <c r="B240" s="7">
        <v>309277</v>
      </c>
      <c r="C240" s="104">
        <f t="shared" ref="C240" si="52">IFERROR(B240/B239-1,".")</f>
        <v>3.5136338229929232E-2</v>
      </c>
      <c r="D240" s="104">
        <f t="shared" ref="D240" si="53">IFERROR(B240/B228-1,".")</f>
        <v>6.5535477425022748E-2</v>
      </c>
    </row>
    <row r="241" spans="1:4" ht="12" customHeight="1" x14ac:dyDescent="0.2">
      <c r="A241" s="102">
        <v>45778</v>
      </c>
      <c r="B241" s="7">
        <v>296917</v>
      </c>
      <c r="C241" s="104">
        <f t="shared" ref="C241" si="54">IFERROR(B241/B240-1,".")</f>
        <v>-3.9964174510228712E-2</v>
      </c>
      <c r="D241" s="104">
        <f t="shared" ref="D241" si="55">IFERROR(B241/B229-1,".")</f>
        <v>-1.6733450342749312E-2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1" ma:contentTypeDescription="Create a new document." ma:contentTypeScope="" ma:versionID="d5646d3beed05069d501d6cf097d869b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3500e6925cb2ddff32c5eb041f84715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EF80C7B-CFED-4709-8FA4-11ADFA1B1A9F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4a70f398-c1bf-4ac9-917d-35ae81d38341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2c28621-d5f6-4401-b2fd-597a5c25719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0BF85D-9BFA-411A-A357-65F648515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Other - Rolling 3mth, 2006 on</vt:lpstr>
      <vt:lpstr>Edi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Steve Heron</cp:lastModifiedBy>
  <cp:revision/>
  <dcterms:created xsi:type="dcterms:W3CDTF">2009-08-12T11:54:28Z</dcterms:created>
  <dcterms:modified xsi:type="dcterms:W3CDTF">2025-06-04T08:04:42Z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